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luePulsar" sheetId="4" r:id="rId1"/>
  </sheets>
  <calcPr calcId="145621"/>
</workbook>
</file>

<file path=xl/calcChain.xml><?xml version="1.0" encoding="utf-8"?>
<calcChain xmlns="http://schemas.openxmlformats.org/spreadsheetml/2006/main">
  <c r="H16" i="4" l="1"/>
  <c r="G30" i="4" l="1"/>
  <c r="H29" i="4"/>
  <c r="H30" i="4"/>
  <c r="H31" i="4"/>
  <c r="H28" i="4"/>
  <c r="H32" i="4" l="1"/>
  <c r="G20" i="4"/>
  <c r="H20" i="4" s="1"/>
  <c r="G19" i="4"/>
  <c r="H19" i="4" s="1"/>
  <c r="G18" i="4"/>
  <c r="H18" i="4" s="1"/>
  <c r="G17" i="4"/>
  <c r="H17" i="4" s="1"/>
  <c r="G15" i="4"/>
  <c r="H15" i="4" s="1"/>
  <c r="G12" i="4"/>
  <c r="H12" i="4" s="1"/>
  <c r="G11" i="4"/>
  <c r="H11" i="4" s="1"/>
  <c r="G10" i="4"/>
  <c r="H10" i="4" s="1"/>
  <c r="G9" i="4"/>
  <c r="H9" i="4" s="1"/>
  <c r="H6" i="4"/>
  <c r="H7" i="4"/>
  <c r="H8" i="4"/>
  <c r="H13" i="4"/>
  <c r="H14" i="4"/>
  <c r="H21" i="4"/>
  <c r="H22" i="4"/>
  <c r="H23" i="4"/>
  <c r="H24" i="4"/>
  <c r="H5" i="4"/>
  <c r="H25" i="4" l="1"/>
  <c r="H34" i="4" s="1"/>
</calcChain>
</file>

<file path=xl/sharedStrings.xml><?xml version="1.0" encoding="utf-8"?>
<sst xmlns="http://schemas.openxmlformats.org/spreadsheetml/2006/main" count="172" uniqueCount="119">
  <si>
    <t>CN1</t>
  </si>
  <si>
    <t>BluePulsar BOM</t>
    <phoneticPr fontId="3"/>
  </si>
  <si>
    <t>Qty</t>
    <phoneticPr fontId="4"/>
  </si>
  <si>
    <t>Reference</t>
    <phoneticPr fontId="4"/>
  </si>
  <si>
    <t>Description</t>
    <phoneticPr fontId="4"/>
  </si>
  <si>
    <t>Unit Price</t>
    <phoneticPr fontId="3"/>
  </si>
  <si>
    <t>Part Number</t>
    <phoneticPr fontId="4"/>
  </si>
  <si>
    <t>Price</t>
    <phoneticPr fontId="3"/>
  </si>
  <si>
    <t>Lot Size</t>
    <phoneticPr fontId="3"/>
  </si>
  <si>
    <t>Supplier</t>
    <phoneticPr fontId="3"/>
  </si>
  <si>
    <t>JST</t>
    <phoneticPr fontId="4"/>
  </si>
  <si>
    <t>VH 2極 サイド型ポスト</t>
    <rPh sb="4" eb="5">
      <t>キョク</t>
    </rPh>
    <rPh sb="9" eb="10">
      <t>ガタ</t>
    </rPh>
    <phoneticPr fontId="4"/>
  </si>
  <si>
    <t>(generic)</t>
    <phoneticPr fontId="4"/>
  </si>
  <si>
    <t>-</t>
    <phoneticPr fontId="3"/>
  </si>
  <si>
    <t>Supplier Code</t>
    <phoneticPr fontId="3"/>
  </si>
  <si>
    <t>CN3</t>
    <phoneticPr fontId="3"/>
  </si>
  <si>
    <t>(generic)</t>
    <phoneticPr fontId="4"/>
  </si>
  <si>
    <t>USB Aタイプ レセプタクル</t>
    <phoneticPr fontId="3"/>
  </si>
  <si>
    <t>秋月</t>
    <rPh sb="0" eb="2">
      <t>アキヅキ</t>
    </rPh>
    <phoneticPr fontId="3"/>
  </si>
  <si>
    <t>C-03077</t>
    <phoneticPr fontId="3"/>
  </si>
  <si>
    <t>C1,2,3,10</t>
    <phoneticPr fontId="3"/>
  </si>
  <si>
    <t>CN4,5</t>
    <phoneticPr fontId="4"/>
  </si>
  <si>
    <t>10u(3216)</t>
    <phoneticPr fontId="3"/>
  </si>
  <si>
    <t>3216型</t>
    <rPh sb="4" eb="5">
      <t>ガタ</t>
    </rPh>
    <phoneticPr fontId="4"/>
  </si>
  <si>
    <t>C4,5,6,7,8,9</t>
    <phoneticPr fontId="3"/>
  </si>
  <si>
    <t>0.1u(1608)</t>
    <phoneticPr fontId="3"/>
  </si>
  <si>
    <t>1608型</t>
    <rPh sb="4" eb="5">
      <t>ガタ</t>
    </rPh>
    <phoneticPr fontId="4"/>
  </si>
  <si>
    <t>10p(1608)</t>
    <phoneticPr fontId="3"/>
  </si>
  <si>
    <t>10k(1608)</t>
    <phoneticPr fontId="3"/>
  </si>
  <si>
    <t>R1,2</t>
    <phoneticPr fontId="3"/>
  </si>
  <si>
    <t>C11,12</t>
    <phoneticPr fontId="3"/>
  </si>
  <si>
    <t>R3,4</t>
    <phoneticPr fontId="3"/>
  </si>
  <si>
    <t>680(1608)</t>
    <phoneticPr fontId="3"/>
  </si>
  <si>
    <t>Vender</t>
    <phoneticPr fontId="4"/>
  </si>
  <si>
    <t>R5</t>
    <phoneticPr fontId="3"/>
  </si>
  <si>
    <t>470(1608)</t>
    <phoneticPr fontId="3"/>
  </si>
  <si>
    <t>L1,2</t>
    <phoneticPr fontId="3"/>
  </si>
  <si>
    <t>OSHR1608</t>
    <phoneticPr fontId="3"/>
  </si>
  <si>
    <t>OSYG1608</t>
    <phoneticPr fontId="3"/>
  </si>
  <si>
    <t>OSBL1608</t>
    <phoneticPr fontId="3"/>
  </si>
  <si>
    <t>1608型, 赤色</t>
    <rPh sb="4" eb="5">
      <t>ガタ</t>
    </rPh>
    <rPh sb="7" eb="9">
      <t>アカイロ</t>
    </rPh>
    <phoneticPr fontId="4"/>
  </si>
  <si>
    <t>1608型, 緑色</t>
    <rPh sb="4" eb="5">
      <t>ガタ</t>
    </rPh>
    <rPh sb="7" eb="8">
      <t>ミドリ</t>
    </rPh>
    <rPh sb="8" eb="9">
      <t>イロ</t>
    </rPh>
    <phoneticPr fontId="4"/>
  </si>
  <si>
    <t>1608型, 青色</t>
    <rPh sb="4" eb="5">
      <t>ガタ</t>
    </rPh>
    <rPh sb="7" eb="9">
      <t>アオイロ</t>
    </rPh>
    <phoneticPr fontId="4"/>
  </si>
  <si>
    <t>X1</t>
    <phoneticPr fontId="3"/>
  </si>
  <si>
    <t>実装しない</t>
    <rPh sb="0" eb="2">
      <t>ジッソウ</t>
    </rPh>
    <phoneticPr fontId="4"/>
  </si>
  <si>
    <t>F1</t>
    <phoneticPr fontId="3"/>
  </si>
  <si>
    <t>MICROSMD050F-2</t>
    <phoneticPr fontId="3"/>
  </si>
  <si>
    <t>U1</t>
    <phoneticPr fontId="3"/>
  </si>
  <si>
    <t>U2</t>
    <phoneticPr fontId="3"/>
  </si>
  <si>
    <t>U3</t>
    <phoneticPr fontId="3"/>
  </si>
  <si>
    <t>UPC2905BT-AZ</t>
    <phoneticPr fontId="3"/>
  </si>
  <si>
    <t>ルネサス</t>
    <phoneticPr fontId="3"/>
  </si>
  <si>
    <t>Microchip</t>
    <phoneticPr fontId="3"/>
  </si>
  <si>
    <t>LDO, 5V-1.0A, SC-63型</t>
    <rPh sb="19" eb="20">
      <t>ガタ</t>
    </rPh>
    <phoneticPr fontId="3"/>
  </si>
  <si>
    <t>LDO, 3.3V-0.5A, SOT-223型</t>
    <rPh sb="23" eb="24">
      <t>ガタ</t>
    </rPh>
    <phoneticPr fontId="3"/>
  </si>
  <si>
    <t>TC1262-3.3VDB</t>
    <phoneticPr fontId="3"/>
  </si>
  <si>
    <t>PIC24FJ256GB106</t>
    <phoneticPr fontId="3"/>
  </si>
  <si>
    <t>PICマイコン, TQFP48型</t>
    <rPh sb="15" eb="16">
      <t>ガタ</t>
    </rPh>
    <phoneticPr fontId="3"/>
  </si>
  <si>
    <t>RS</t>
    <phoneticPr fontId="3"/>
  </si>
  <si>
    <t>RS</t>
    <phoneticPr fontId="3"/>
  </si>
  <si>
    <t>Total</t>
    <phoneticPr fontId="3"/>
  </si>
  <si>
    <t>B2PS-VH</t>
    <phoneticPr fontId="3"/>
  </si>
  <si>
    <t>546-9145</t>
  </si>
  <si>
    <t>P-04940</t>
  </si>
  <si>
    <t>P-06462</t>
  </si>
  <si>
    <t>P-05520</t>
  </si>
  <si>
    <t>R-06103</t>
  </si>
  <si>
    <t>BLM18PG600SN1D</t>
    <phoneticPr fontId="3"/>
  </si>
  <si>
    <t>P-04442</t>
  </si>
  <si>
    <t>I-03978</t>
  </si>
  <si>
    <t>I-03980</t>
  </si>
  <si>
    <t>I-03982</t>
  </si>
  <si>
    <t>FA238-16MHz</t>
    <phoneticPr fontId="3"/>
  </si>
  <si>
    <t>P-02457</t>
  </si>
  <si>
    <t>517-7240</t>
    <phoneticPr fontId="3"/>
  </si>
  <si>
    <t>641-6209</t>
    <phoneticPr fontId="3"/>
  </si>
  <si>
    <t>703-7905</t>
    <phoneticPr fontId="3"/>
  </si>
  <si>
    <t>575-046</t>
    <phoneticPr fontId="3"/>
  </si>
  <si>
    <t>ABO367</t>
  </si>
  <si>
    <t>共立</t>
    <rPh sb="0" eb="2">
      <t>キョウリツ</t>
    </rPh>
    <phoneticPr fontId="3"/>
  </si>
  <si>
    <t>ABR36D</t>
  </si>
  <si>
    <t>エプソントヨコム</t>
    <phoneticPr fontId="3"/>
  </si>
  <si>
    <t>TE Connectivity</t>
    <phoneticPr fontId="3"/>
  </si>
  <si>
    <t>村田製作所</t>
    <rPh sb="0" eb="2">
      <t>ムラタ</t>
    </rPh>
    <rPh sb="2" eb="5">
      <t>セイサクショ</t>
    </rPh>
    <phoneticPr fontId="3"/>
  </si>
  <si>
    <t>OptoSupply</t>
  </si>
  <si>
    <t>秋月</t>
    <rPh sb="0" eb="2">
      <t>アキヅキ</t>
    </rPh>
    <phoneticPr fontId="3"/>
  </si>
  <si>
    <t>C-00167</t>
    <phoneticPr fontId="3"/>
  </si>
  <si>
    <t>CN2,6-14,J3</t>
    <phoneticPr fontId="3"/>
  </si>
  <si>
    <t>ピンヘッダ (各 6, 3x9, 2 ピン)</t>
    <rPh sb="7" eb="8">
      <t>カク</t>
    </rPh>
    <phoneticPr fontId="3"/>
  </si>
  <si>
    <t>C-00160</t>
    <phoneticPr fontId="3"/>
  </si>
  <si>
    <t>基板本体</t>
    <rPh sb="0" eb="2">
      <t>キバン</t>
    </rPh>
    <rPh sb="2" eb="4">
      <t>ホンタイ</t>
    </rPh>
    <phoneticPr fontId="3"/>
  </si>
  <si>
    <t>付属品</t>
    <rPh sb="0" eb="2">
      <t>フゾク</t>
    </rPh>
    <rPh sb="2" eb="3">
      <t>ヒン</t>
    </rPh>
    <phoneticPr fontId="3"/>
  </si>
  <si>
    <t>VH 2極 ハウジング</t>
    <rPh sb="4" eb="5">
      <t>キョク</t>
    </rPh>
    <phoneticPr fontId="4"/>
  </si>
  <si>
    <t>VH コンタクト</t>
    <phoneticPr fontId="4"/>
  </si>
  <si>
    <t>J3</t>
    <phoneticPr fontId="3"/>
  </si>
  <si>
    <t>ジャンパ</t>
    <phoneticPr fontId="4"/>
  </si>
  <si>
    <t>CN4,5</t>
    <phoneticPr fontId="3"/>
  </si>
  <si>
    <t>ピンソケット 1x20ピン</t>
    <phoneticPr fontId="3"/>
  </si>
  <si>
    <t>ピンヘッダ 各20ピン</t>
    <rPh sb="6" eb="7">
      <t>カク</t>
    </rPh>
    <phoneticPr fontId="4"/>
  </si>
  <si>
    <t>-</t>
    <phoneticPr fontId="3"/>
  </si>
  <si>
    <t>P-03690</t>
    <phoneticPr fontId="3"/>
  </si>
  <si>
    <t>SVH-21T-P1.1</t>
    <phoneticPr fontId="3"/>
  </si>
  <si>
    <t>VHR-2N</t>
    <phoneticPr fontId="3"/>
  </si>
  <si>
    <t>RS</t>
    <phoneticPr fontId="3"/>
  </si>
  <si>
    <t>353-1939</t>
    <phoneticPr fontId="3"/>
  </si>
  <si>
    <t>762-0702</t>
  </si>
  <si>
    <t>ポリスイッチ, 0.5A</t>
    <phoneticPr fontId="4"/>
  </si>
  <si>
    <r>
      <t xml:space="preserve">1608型, </t>
    </r>
    <r>
      <rPr>
        <sz val="10"/>
        <color rgb="FFFF0000"/>
        <rFont val="ＭＳ Ｐゴシック"/>
        <family val="3"/>
        <charset val="128"/>
      </rPr>
      <t>実装しない</t>
    </r>
    <rPh sb="7" eb="9">
      <t>ジッソウ</t>
    </rPh>
    <phoneticPr fontId="4"/>
  </si>
  <si>
    <t>No</t>
    <phoneticPr fontId="4"/>
  </si>
  <si>
    <t>No</t>
    <phoneticPr fontId="4"/>
  </si>
  <si>
    <t>Subtotal</t>
    <phoneticPr fontId="3"/>
  </si>
  <si>
    <t>D1</t>
    <phoneticPr fontId="3"/>
  </si>
  <si>
    <t>LED1</t>
    <phoneticPr fontId="3"/>
  </si>
  <si>
    <t>LED2</t>
    <phoneticPr fontId="3"/>
  </si>
  <si>
    <t>LED3</t>
    <phoneticPr fontId="3"/>
  </si>
  <si>
    <t>RB520S</t>
    <phoneticPr fontId="3"/>
  </si>
  <si>
    <t>I-05566</t>
    <phoneticPr fontId="3"/>
  </si>
  <si>
    <t>ローム</t>
    <phoneticPr fontId="3"/>
  </si>
  <si>
    <t>1608型, ショットキーダイオード</t>
    <rPh sb="4" eb="5">
      <t>ガタ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</si>
</sst>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11"/>
      <name val="ＭＳ Ｐゴシック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5" fillId="0" borderId="0" xfId="1" applyFont="1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/>
    <xf numFmtId="0" fontId="6" fillId="0" borderId="1" xfId="0" applyFont="1" applyBorder="1"/>
    <xf numFmtId="0" fontId="7" fillId="0" borderId="1" xfId="0" applyFont="1" applyBorder="1"/>
    <xf numFmtId="0" fontId="2" fillId="0" borderId="1" xfId="1" applyFont="1" applyBorder="1" applyAlignment="1">
      <alignment horizontal="right"/>
    </xf>
    <xf numFmtId="0" fontId="8" fillId="0" borderId="1" xfId="1" applyFont="1" applyFill="1" applyBorder="1"/>
    <xf numFmtId="0" fontId="2" fillId="0" borderId="1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7" sqref="I17"/>
    </sheetView>
  </sheetViews>
  <sheetFormatPr defaultRowHeight="12"/>
  <cols>
    <col min="1" max="1" width="4.875" style="1" customWidth="1"/>
    <col min="2" max="2" width="12.375" style="1" customWidth="1"/>
    <col min="3" max="3" width="19.25" style="1" customWidth="1"/>
    <col min="4" max="4" width="14" style="1" customWidth="1"/>
    <col min="5" max="5" width="24" style="1" customWidth="1"/>
    <col min="6" max="6" width="5.75" style="1" customWidth="1"/>
    <col min="7" max="9" width="9" style="1" customWidth="1"/>
    <col min="10" max="10" width="9" style="1"/>
    <col min="11" max="11" width="15.5" style="1" customWidth="1"/>
    <col min="12" max="256" width="9" style="1"/>
    <col min="257" max="258" width="5.75" style="1" customWidth="1"/>
    <col min="259" max="259" width="15.5" style="1" customWidth="1"/>
    <col min="260" max="260" width="12.75" style="1" customWidth="1"/>
    <col min="261" max="261" width="19.25" style="1" customWidth="1"/>
    <col min="262" max="262" width="18.5" style="1" customWidth="1"/>
    <col min="263" max="512" width="9" style="1"/>
    <col min="513" max="514" width="5.75" style="1" customWidth="1"/>
    <col min="515" max="515" width="15.5" style="1" customWidth="1"/>
    <col min="516" max="516" width="12.75" style="1" customWidth="1"/>
    <col min="517" max="517" width="19.25" style="1" customWidth="1"/>
    <col min="518" max="518" width="18.5" style="1" customWidth="1"/>
    <col min="519" max="768" width="9" style="1"/>
    <col min="769" max="770" width="5.75" style="1" customWidth="1"/>
    <col min="771" max="771" width="15.5" style="1" customWidth="1"/>
    <col min="772" max="772" width="12.75" style="1" customWidth="1"/>
    <col min="773" max="773" width="19.25" style="1" customWidth="1"/>
    <col min="774" max="774" width="18.5" style="1" customWidth="1"/>
    <col min="775" max="1024" width="9" style="1"/>
    <col min="1025" max="1026" width="5.75" style="1" customWidth="1"/>
    <col min="1027" max="1027" width="15.5" style="1" customWidth="1"/>
    <col min="1028" max="1028" width="12.75" style="1" customWidth="1"/>
    <col min="1029" max="1029" width="19.25" style="1" customWidth="1"/>
    <col min="1030" max="1030" width="18.5" style="1" customWidth="1"/>
    <col min="1031" max="1280" width="9" style="1"/>
    <col min="1281" max="1282" width="5.75" style="1" customWidth="1"/>
    <col min="1283" max="1283" width="15.5" style="1" customWidth="1"/>
    <col min="1284" max="1284" width="12.75" style="1" customWidth="1"/>
    <col min="1285" max="1285" width="19.25" style="1" customWidth="1"/>
    <col min="1286" max="1286" width="18.5" style="1" customWidth="1"/>
    <col min="1287" max="1536" width="9" style="1"/>
    <col min="1537" max="1538" width="5.75" style="1" customWidth="1"/>
    <col min="1539" max="1539" width="15.5" style="1" customWidth="1"/>
    <col min="1540" max="1540" width="12.75" style="1" customWidth="1"/>
    <col min="1541" max="1541" width="19.25" style="1" customWidth="1"/>
    <col min="1542" max="1542" width="18.5" style="1" customWidth="1"/>
    <col min="1543" max="1792" width="9" style="1"/>
    <col min="1793" max="1794" width="5.75" style="1" customWidth="1"/>
    <col min="1795" max="1795" width="15.5" style="1" customWidth="1"/>
    <col min="1796" max="1796" width="12.75" style="1" customWidth="1"/>
    <col min="1797" max="1797" width="19.25" style="1" customWidth="1"/>
    <col min="1798" max="1798" width="18.5" style="1" customWidth="1"/>
    <col min="1799" max="2048" width="9" style="1"/>
    <col min="2049" max="2050" width="5.75" style="1" customWidth="1"/>
    <col min="2051" max="2051" width="15.5" style="1" customWidth="1"/>
    <col min="2052" max="2052" width="12.75" style="1" customWidth="1"/>
    <col min="2053" max="2053" width="19.25" style="1" customWidth="1"/>
    <col min="2054" max="2054" width="18.5" style="1" customWidth="1"/>
    <col min="2055" max="2304" width="9" style="1"/>
    <col min="2305" max="2306" width="5.75" style="1" customWidth="1"/>
    <col min="2307" max="2307" width="15.5" style="1" customWidth="1"/>
    <col min="2308" max="2308" width="12.75" style="1" customWidth="1"/>
    <col min="2309" max="2309" width="19.25" style="1" customWidth="1"/>
    <col min="2310" max="2310" width="18.5" style="1" customWidth="1"/>
    <col min="2311" max="2560" width="9" style="1"/>
    <col min="2561" max="2562" width="5.75" style="1" customWidth="1"/>
    <col min="2563" max="2563" width="15.5" style="1" customWidth="1"/>
    <col min="2564" max="2564" width="12.75" style="1" customWidth="1"/>
    <col min="2565" max="2565" width="19.25" style="1" customWidth="1"/>
    <col min="2566" max="2566" width="18.5" style="1" customWidth="1"/>
    <col min="2567" max="2816" width="9" style="1"/>
    <col min="2817" max="2818" width="5.75" style="1" customWidth="1"/>
    <col min="2819" max="2819" width="15.5" style="1" customWidth="1"/>
    <col min="2820" max="2820" width="12.75" style="1" customWidth="1"/>
    <col min="2821" max="2821" width="19.25" style="1" customWidth="1"/>
    <col min="2822" max="2822" width="18.5" style="1" customWidth="1"/>
    <col min="2823" max="3072" width="9" style="1"/>
    <col min="3073" max="3074" width="5.75" style="1" customWidth="1"/>
    <col min="3075" max="3075" width="15.5" style="1" customWidth="1"/>
    <col min="3076" max="3076" width="12.75" style="1" customWidth="1"/>
    <col min="3077" max="3077" width="19.25" style="1" customWidth="1"/>
    <col min="3078" max="3078" width="18.5" style="1" customWidth="1"/>
    <col min="3079" max="3328" width="9" style="1"/>
    <col min="3329" max="3330" width="5.75" style="1" customWidth="1"/>
    <col min="3331" max="3331" width="15.5" style="1" customWidth="1"/>
    <col min="3332" max="3332" width="12.75" style="1" customWidth="1"/>
    <col min="3333" max="3333" width="19.25" style="1" customWidth="1"/>
    <col min="3334" max="3334" width="18.5" style="1" customWidth="1"/>
    <col min="3335" max="3584" width="9" style="1"/>
    <col min="3585" max="3586" width="5.75" style="1" customWidth="1"/>
    <col min="3587" max="3587" width="15.5" style="1" customWidth="1"/>
    <col min="3588" max="3588" width="12.75" style="1" customWidth="1"/>
    <col min="3589" max="3589" width="19.25" style="1" customWidth="1"/>
    <col min="3590" max="3590" width="18.5" style="1" customWidth="1"/>
    <col min="3591" max="3840" width="9" style="1"/>
    <col min="3841" max="3842" width="5.75" style="1" customWidth="1"/>
    <col min="3843" max="3843" width="15.5" style="1" customWidth="1"/>
    <col min="3844" max="3844" width="12.75" style="1" customWidth="1"/>
    <col min="3845" max="3845" width="19.25" style="1" customWidth="1"/>
    <col min="3846" max="3846" width="18.5" style="1" customWidth="1"/>
    <col min="3847" max="4096" width="9" style="1"/>
    <col min="4097" max="4098" width="5.75" style="1" customWidth="1"/>
    <col min="4099" max="4099" width="15.5" style="1" customWidth="1"/>
    <col min="4100" max="4100" width="12.75" style="1" customWidth="1"/>
    <col min="4101" max="4101" width="19.25" style="1" customWidth="1"/>
    <col min="4102" max="4102" width="18.5" style="1" customWidth="1"/>
    <col min="4103" max="4352" width="9" style="1"/>
    <col min="4353" max="4354" width="5.75" style="1" customWidth="1"/>
    <col min="4355" max="4355" width="15.5" style="1" customWidth="1"/>
    <col min="4356" max="4356" width="12.75" style="1" customWidth="1"/>
    <col min="4357" max="4357" width="19.25" style="1" customWidth="1"/>
    <col min="4358" max="4358" width="18.5" style="1" customWidth="1"/>
    <col min="4359" max="4608" width="9" style="1"/>
    <col min="4609" max="4610" width="5.75" style="1" customWidth="1"/>
    <col min="4611" max="4611" width="15.5" style="1" customWidth="1"/>
    <col min="4612" max="4612" width="12.75" style="1" customWidth="1"/>
    <col min="4613" max="4613" width="19.25" style="1" customWidth="1"/>
    <col min="4614" max="4614" width="18.5" style="1" customWidth="1"/>
    <col min="4615" max="4864" width="9" style="1"/>
    <col min="4865" max="4866" width="5.75" style="1" customWidth="1"/>
    <col min="4867" max="4867" width="15.5" style="1" customWidth="1"/>
    <col min="4868" max="4868" width="12.75" style="1" customWidth="1"/>
    <col min="4869" max="4869" width="19.25" style="1" customWidth="1"/>
    <col min="4870" max="4870" width="18.5" style="1" customWidth="1"/>
    <col min="4871" max="5120" width="9" style="1"/>
    <col min="5121" max="5122" width="5.75" style="1" customWidth="1"/>
    <col min="5123" max="5123" width="15.5" style="1" customWidth="1"/>
    <col min="5124" max="5124" width="12.75" style="1" customWidth="1"/>
    <col min="5125" max="5125" width="19.25" style="1" customWidth="1"/>
    <col min="5126" max="5126" width="18.5" style="1" customWidth="1"/>
    <col min="5127" max="5376" width="9" style="1"/>
    <col min="5377" max="5378" width="5.75" style="1" customWidth="1"/>
    <col min="5379" max="5379" width="15.5" style="1" customWidth="1"/>
    <col min="5380" max="5380" width="12.75" style="1" customWidth="1"/>
    <col min="5381" max="5381" width="19.25" style="1" customWidth="1"/>
    <col min="5382" max="5382" width="18.5" style="1" customWidth="1"/>
    <col min="5383" max="5632" width="9" style="1"/>
    <col min="5633" max="5634" width="5.75" style="1" customWidth="1"/>
    <col min="5635" max="5635" width="15.5" style="1" customWidth="1"/>
    <col min="5636" max="5636" width="12.75" style="1" customWidth="1"/>
    <col min="5637" max="5637" width="19.25" style="1" customWidth="1"/>
    <col min="5638" max="5638" width="18.5" style="1" customWidth="1"/>
    <col min="5639" max="5888" width="9" style="1"/>
    <col min="5889" max="5890" width="5.75" style="1" customWidth="1"/>
    <col min="5891" max="5891" width="15.5" style="1" customWidth="1"/>
    <col min="5892" max="5892" width="12.75" style="1" customWidth="1"/>
    <col min="5893" max="5893" width="19.25" style="1" customWidth="1"/>
    <col min="5894" max="5894" width="18.5" style="1" customWidth="1"/>
    <col min="5895" max="6144" width="9" style="1"/>
    <col min="6145" max="6146" width="5.75" style="1" customWidth="1"/>
    <col min="6147" max="6147" width="15.5" style="1" customWidth="1"/>
    <col min="6148" max="6148" width="12.75" style="1" customWidth="1"/>
    <col min="6149" max="6149" width="19.25" style="1" customWidth="1"/>
    <col min="6150" max="6150" width="18.5" style="1" customWidth="1"/>
    <col min="6151" max="6400" width="9" style="1"/>
    <col min="6401" max="6402" width="5.75" style="1" customWidth="1"/>
    <col min="6403" max="6403" width="15.5" style="1" customWidth="1"/>
    <col min="6404" max="6404" width="12.75" style="1" customWidth="1"/>
    <col min="6405" max="6405" width="19.25" style="1" customWidth="1"/>
    <col min="6406" max="6406" width="18.5" style="1" customWidth="1"/>
    <col min="6407" max="6656" width="9" style="1"/>
    <col min="6657" max="6658" width="5.75" style="1" customWidth="1"/>
    <col min="6659" max="6659" width="15.5" style="1" customWidth="1"/>
    <col min="6660" max="6660" width="12.75" style="1" customWidth="1"/>
    <col min="6661" max="6661" width="19.25" style="1" customWidth="1"/>
    <col min="6662" max="6662" width="18.5" style="1" customWidth="1"/>
    <col min="6663" max="6912" width="9" style="1"/>
    <col min="6913" max="6914" width="5.75" style="1" customWidth="1"/>
    <col min="6915" max="6915" width="15.5" style="1" customWidth="1"/>
    <col min="6916" max="6916" width="12.75" style="1" customWidth="1"/>
    <col min="6917" max="6917" width="19.25" style="1" customWidth="1"/>
    <col min="6918" max="6918" width="18.5" style="1" customWidth="1"/>
    <col min="6919" max="7168" width="9" style="1"/>
    <col min="7169" max="7170" width="5.75" style="1" customWidth="1"/>
    <col min="7171" max="7171" width="15.5" style="1" customWidth="1"/>
    <col min="7172" max="7172" width="12.75" style="1" customWidth="1"/>
    <col min="7173" max="7173" width="19.25" style="1" customWidth="1"/>
    <col min="7174" max="7174" width="18.5" style="1" customWidth="1"/>
    <col min="7175" max="7424" width="9" style="1"/>
    <col min="7425" max="7426" width="5.75" style="1" customWidth="1"/>
    <col min="7427" max="7427" width="15.5" style="1" customWidth="1"/>
    <col min="7428" max="7428" width="12.75" style="1" customWidth="1"/>
    <col min="7429" max="7429" width="19.25" style="1" customWidth="1"/>
    <col min="7430" max="7430" width="18.5" style="1" customWidth="1"/>
    <col min="7431" max="7680" width="9" style="1"/>
    <col min="7681" max="7682" width="5.75" style="1" customWidth="1"/>
    <col min="7683" max="7683" width="15.5" style="1" customWidth="1"/>
    <col min="7684" max="7684" width="12.75" style="1" customWidth="1"/>
    <col min="7685" max="7685" width="19.25" style="1" customWidth="1"/>
    <col min="7686" max="7686" width="18.5" style="1" customWidth="1"/>
    <col min="7687" max="7936" width="9" style="1"/>
    <col min="7937" max="7938" width="5.75" style="1" customWidth="1"/>
    <col min="7939" max="7939" width="15.5" style="1" customWidth="1"/>
    <col min="7940" max="7940" width="12.75" style="1" customWidth="1"/>
    <col min="7941" max="7941" width="19.25" style="1" customWidth="1"/>
    <col min="7942" max="7942" width="18.5" style="1" customWidth="1"/>
    <col min="7943" max="8192" width="9" style="1"/>
    <col min="8193" max="8194" width="5.75" style="1" customWidth="1"/>
    <col min="8195" max="8195" width="15.5" style="1" customWidth="1"/>
    <col min="8196" max="8196" width="12.75" style="1" customWidth="1"/>
    <col min="8197" max="8197" width="19.25" style="1" customWidth="1"/>
    <col min="8198" max="8198" width="18.5" style="1" customWidth="1"/>
    <col min="8199" max="8448" width="9" style="1"/>
    <col min="8449" max="8450" width="5.75" style="1" customWidth="1"/>
    <col min="8451" max="8451" width="15.5" style="1" customWidth="1"/>
    <col min="8452" max="8452" width="12.75" style="1" customWidth="1"/>
    <col min="8453" max="8453" width="19.25" style="1" customWidth="1"/>
    <col min="8454" max="8454" width="18.5" style="1" customWidth="1"/>
    <col min="8455" max="8704" width="9" style="1"/>
    <col min="8705" max="8706" width="5.75" style="1" customWidth="1"/>
    <col min="8707" max="8707" width="15.5" style="1" customWidth="1"/>
    <col min="8708" max="8708" width="12.75" style="1" customWidth="1"/>
    <col min="8709" max="8709" width="19.25" style="1" customWidth="1"/>
    <col min="8710" max="8710" width="18.5" style="1" customWidth="1"/>
    <col min="8711" max="8960" width="9" style="1"/>
    <col min="8961" max="8962" width="5.75" style="1" customWidth="1"/>
    <col min="8963" max="8963" width="15.5" style="1" customWidth="1"/>
    <col min="8964" max="8964" width="12.75" style="1" customWidth="1"/>
    <col min="8965" max="8965" width="19.25" style="1" customWidth="1"/>
    <col min="8966" max="8966" width="18.5" style="1" customWidth="1"/>
    <col min="8967" max="9216" width="9" style="1"/>
    <col min="9217" max="9218" width="5.75" style="1" customWidth="1"/>
    <col min="9219" max="9219" width="15.5" style="1" customWidth="1"/>
    <col min="9220" max="9220" width="12.75" style="1" customWidth="1"/>
    <col min="9221" max="9221" width="19.25" style="1" customWidth="1"/>
    <col min="9222" max="9222" width="18.5" style="1" customWidth="1"/>
    <col min="9223" max="9472" width="9" style="1"/>
    <col min="9473" max="9474" width="5.75" style="1" customWidth="1"/>
    <col min="9475" max="9475" width="15.5" style="1" customWidth="1"/>
    <col min="9476" max="9476" width="12.75" style="1" customWidth="1"/>
    <col min="9477" max="9477" width="19.25" style="1" customWidth="1"/>
    <col min="9478" max="9478" width="18.5" style="1" customWidth="1"/>
    <col min="9479" max="9728" width="9" style="1"/>
    <col min="9729" max="9730" width="5.75" style="1" customWidth="1"/>
    <col min="9731" max="9731" width="15.5" style="1" customWidth="1"/>
    <col min="9732" max="9732" width="12.75" style="1" customWidth="1"/>
    <col min="9733" max="9733" width="19.25" style="1" customWidth="1"/>
    <col min="9734" max="9734" width="18.5" style="1" customWidth="1"/>
    <col min="9735" max="9984" width="9" style="1"/>
    <col min="9985" max="9986" width="5.75" style="1" customWidth="1"/>
    <col min="9987" max="9987" width="15.5" style="1" customWidth="1"/>
    <col min="9988" max="9988" width="12.75" style="1" customWidth="1"/>
    <col min="9989" max="9989" width="19.25" style="1" customWidth="1"/>
    <col min="9990" max="9990" width="18.5" style="1" customWidth="1"/>
    <col min="9991" max="10240" width="9" style="1"/>
    <col min="10241" max="10242" width="5.75" style="1" customWidth="1"/>
    <col min="10243" max="10243" width="15.5" style="1" customWidth="1"/>
    <col min="10244" max="10244" width="12.75" style="1" customWidth="1"/>
    <col min="10245" max="10245" width="19.25" style="1" customWidth="1"/>
    <col min="10246" max="10246" width="18.5" style="1" customWidth="1"/>
    <col min="10247" max="10496" width="9" style="1"/>
    <col min="10497" max="10498" width="5.75" style="1" customWidth="1"/>
    <col min="10499" max="10499" width="15.5" style="1" customWidth="1"/>
    <col min="10500" max="10500" width="12.75" style="1" customWidth="1"/>
    <col min="10501" max="10501" width="19.25" style="1" customWidth="1"/>
    <col min="10502" max="10502" width="18.5" style="1" customWidth="1"/>
    <col min="10503" max="10752" width="9" style="1"/>
    <col min="10753" max="10754" width="5.75" style="1" customWidth="1"/>
    <col min="10755" max="10755" width="15.5" style="1" customWidth="1"/>
    <col min="10756" max="10756" width="12.75" style="1" customWidth="1"/>
    <col min="10757" max="10757" width="19.25" style="1" customWidth="1"/>
    <col min="10758" max="10758" width="18.5" style="1" customWidth="1"/>
    <col min="10759" max="11008" width="9" style="1"/>
    <col min="11009" max="11010" width="5.75" style="1" customWidth="1"/>
    <col min="11011" max="11011" width="15.5" style="1" customWidth="1"/>
    <col min="11012" max="11012" width="12.75" style="1" customWidth="1"/>
    <col min="11013" max="11013" width="19.25" style="1" customWidth="1"/>
    <col min="11014" max="11014" width="18.5" style="1" customWidth="1"/>
    <col min="11015" max="11264" width="9" style="1"/>
    <col min="11265" max="11266" width="5.75" style="1" customWidth="1"/>
    <col min="11267" max="11267" width="15.5" style="1" customWidth="1"/>
    <col min="11268" max="11268" width="12.75" style="1" customWidth="1"/>
    <col min="11269" max="11269" width="19.25" style="1" customWidth="1"/>
    <col min="11270" max="11270" width="18.5" style="1" customWidth="1"/>
    <col min="11271" max="11520" width="9" style="1"/>
    <col min="11521" max="11522" width="5.75" style="1" customWidth="1"/>
    <col min="11523" max="11523" width="15.5" style="1" customWidth="1"/>
    <col min="11524" max="11524" width="12.75" style="1" customWidth="1"/>
    <col min="11525" max="11525" width="19.25" style="1" customWidth="1"/>
    <col min="11526" max="11526" width="18.5" style="1" customWidth="1"/>
    <col min="11527" max="11776" width="9" style="1"/>
    <col min="11777" max="11778" width="5.75" style="1" customWidth="1"/>
    <col min="11779" max="11779" width="15.5" style="1" customWidth="1"/>
    <col min="11780" max="11780" width="12.75" style="1" customWidth="1"/>
    <col min="11781" max="11781" width="19.25" style="1" customWidth="1"/>
    <col min="11782" max="11782" width="18.5" style="1" customWidth="1"/>
    <col min="11783" max="12032" width="9" style="1"/>
    <col min="12033" max="12034" width="5.75" style="1" customWidth="1"/>
    <col min="12035" max="12035" width="15.5" style="1" customWidth="1"/>
    <col min="12036" max="12036" width="12.75" style="1" customWidth="1"/>
    <col min="12037" max="12037" width="19.25" style="1" customWidth="1"/>
    <col min="12038" max="12038" width="18.5" style="1" customWidth="1"/>
    <col min="12039" max="12288" width="9" style="1"/>
    <col min="12289" max="12290" width="5.75" style="1" customWidth="1"/>
    <col min="12291" max="12291" width="15.5" style="1" customWidth="1"/>
    <col min="12292" max="12292" width="12.75" style="1" customWidth="1"/>
    <col min="12293" max="12293" width="19.25" style="1" customWidth="1"/>
    <col min="12294" max="12294" width="18.5" style="1" customWidth="1"/>
    <col min="12295" max="12544" width="9" style="1"/>
    <col min="12545" max="12546" width="5.75" style="1" customWidth="1"/>
    <col min="12547" max="12547" width="15.5" style="1" customWidth="1"/>
    <col min="12548" max="12548" width="12.75" style="1" customWidth="1"/>
    <col min="12549" max="12549" width="19.25" style="1" customWidth="1"/>
    <col min="12550" max="12550" width="18.5" style="1" customWidth="1"/>
    <col min="12551" max="12800" width="9" style="1"/>
    <col min="12801" max="12802" width="5.75" style="1" customWidth="1"/>
    <col min="12803" max="12803" width="15.5" style="1" customWidth="1"/>
    <col min="12804" max="12804" width="12.75" style="1" customWidth="1"/>
    <col min="12805" max="12805" width="19.25" style="1" customWidth="1"/>
    <col min="12806" max="12806" width="18.5" style="1" customWidth="1"/>
    <col min="12807" max="13056" width="9" style="1"/>
    <col min="13057" max="13058" width="5.75" style="1" customWidth="1"/>
    <col min="13059" max="13059" width="15.5" style="1" customWidth="1"/>
    <col min="13060" max="13060" width="12.75" style="1" customWidth="1"/>
    <col min="13061" max="13061" width="19.25" style="1" customWidth="1"/>
    <col min="13062" max="13062" width="18.5" style="1" customWidth="1"/>
    <col min="13063" max="13312" width="9" style="1"/>
    <col min="13313" max="13314" width="5.75" style="1" customWidth="1"/>
    <col min="13315" max="13315" width="15.5" style="1" customWidth="1"/>
    <col min="13316" max="13316" width="12.75" style="1" customWidth="1"/>
    <col min="13317" max="13317" width="19.25" style="1" customWidth="1"/>
    <col min="13318" max="13318" width="18.5" style="1" customWidth="1"/>
    <col min="13319" max="13568" width="9" style="1"/>
    <col min="13569" max="13570" width="5.75" style="1" customWidth="1"/>
    <col min="13571" max="13571" width="15.5" style="1" customWidth="1"/>
    <col min="13572" max="13572" width="12.75" style="1" customWidth="1"/>
    <col min="13573" max="13573" width="19.25" style="1" customWidth="1"/>
    <col min="13574" max="13574" width="18.5" style="1" customWidth="1"/>
    <col min="13575" max="13824" width="9" style="1"/>
    <col min="13825" max="13826" width="5.75" style="1" customWidth="1"/>
    <col min="13827" max="13827" width="15.5" style="1" customWidth="1"/>
    <col min="13828" max="13828" width="12.75" style="1" customWidth="1"/>
    <col min="13829" max="13829" width="19.25" style="1" customWidth="1"/>
    <col min="13830" max="13830" width="18.5" style="1" customWidth="1"/>
    <col min="13831" max="14080" width="9" style="1"/>
    <col min="14081" max="14082" width="5.75" style="1" customWidth="1"/>
    <col min="14083" max="14083" width="15.5" style="1" customWidth="1"/>
    <col min="14084" max="14084" width="12.75" style="1" customWidth="1"/>
    <col min="14085" max="14085" width="19.25" style="1" customWidth="1"/>
    <col min="14086" max="14086" width="18.5" style="1" customWidth="1"/>
    <col min="14087" max="14336" width="9" style="1"/>
    <col min="14337" max="14338" width="5.75" style="1" customWidth="1"/>
    <col min="14339" max="14339" width="15.5" style="1" customWidth="1"/>
    <col min="14340" max="14340" width="12.75" style="1" customWidth="1"/>
    <col min="14341" max="14341" width="19.25" style="1" customWidth="1"/>
    <col min="14342" max="14342" width="18.5" style="1" customWidth="1"/>
    <col min="14343" max="14592" width="9" style="1"/>
    <col min="14593" max="14594" width="5.75" style="1" customWidth="1"/>
    <col min="14595" max="14595" width="15.5" style="1" customWidth="1"/>
    <col min="14596" max="14596" width="12.75" style="1" customWidth="1"/>
    <col min="14597" max="14597" width="19.25" style="1" customWidth="1"/>
    <col min="14598" max="14598" width="18.5" style="1" customWidth="1"/>
    <col min="14599" max="14848" width="9" style="1"/>
    <col min="14849" max="14850" width="5.75" style="1" customWidth="1"/>
    <col min="14851" max="14851" width="15.5" style="1" customWidth="1"/>
    <col min="14852" max="14852" width="12.75" style="1" customWidth="1"/>
    <col min="14853" max="14853" width="19.25" style="1" customWidth="1"/>
    <col min="14854" max="14854" width="18.5" style="1" customWidth="1"/>
    <col min="14855" max="15104" width="9" style="1"/>
    <col min="15105" max="15106" width="5.75" style="1" customWidth="1"/>
    <col min="15107" max="15107" width="15.5" style="1" customWidth="1"/>
    <col min="15108" max="15108" width="12.75" style="1" customWidth="1"/>
    <col min="15109" max="15109" width="19.25" style="1" customWidth="1"/>
    <col min="15110" max="15110" width="18.5" style="1" customWidth="1"/>
    <col min="15111" max="15360" width="9" style="1"/>
    <col min="15361" max="15362" width="5.75" style="1" customWidth="1"/>
    <col min="15363" max="15363" width="15.5" style="1" customWidth="1"/>
    <col min="15364" max="15364" width="12.75" style="1" customWidth="1"/>
    <col min="15365" max="15365" width="19.25" style="1" customWidth="1"/>
    <col min="15366" max="15366" width="18.5" style="1" customWidth="1"/>
    <col min="15367" max="15616" width="9" style="1"/>
    <col min="15617" max="15618" width="5.75" style="1" customWidth="1"/>
    <col min="15619" max="15619" width="15.5" style="1" customWidth="1"/>
    <col min="15620" max="15620" width="12.75" style="1" customWidth="1"/>
    <col min="15621" max="15621" width="19.25" style="1" customWidth="1"/>
    <col min="15622" max="15622" width="18.5" style="1" customWidth="1"/>
    <col min="15623" max="15872" width="9" style="1"/>
    <col min="15873" max="15874" width="5.75" style="1" customWidth="1"/>
    <col min="15875" max="15875" width="15.5" style="1" customWidth="1"/>
    <col min="15876" max="15876" width="12.75" style="1" customWidth="1"/>
    <col min="15877" max="15877" width="19.25" style="1" customWidth="1"/>
    <col min="15878" max="15878" width="18.5" style="1" customWidth="1"/>
    <col min="15879" max="16128" width="9" style="1"/>
    <col min="16129" max="16130" width="5.75" style="1" customWidth="1"/>
    <col min="16131" max="16131" width="15.5" style="1" customWidth="1"/>
    <col min="16132" max="16132" width="12.75" style="1" customWidth="1"/>
    <col min="16133" max="16133" width="19.25" style="1" customWidth="1"/>
    <col min="16134" max="16134" width="18.5" style="1" customWidth="1"/>
    <col min="16135" max="16384" width="9" style="1"/>
  </cols>
  <sheetData>
    <row r="1" spans="1:11" ht="14.25">
      <c r="A1" s="4" t="s">
        <v>1</v>
      </c>
    </row>
    <row r="3" spans="1:11">
      <c r="A3" s="1" t="s">
        <v>90</v>
      </c>
    </row>
    <row r="4" spans="1:11" s="2" customFormat="1">
      <c r="A4" s="5" t="s">
        <v>108</v>
      </c>
      <c r="B4" s="5" t="s">
        <v>3</v>
      </c>
      <c r="C4" s="5" t="s">
        <v>6</v>
      </c>
      <c r="D4" s="5" t="s">
        <v>33</v>
      </c>
      <c r="E4" s="5" t="s">
        <v>4</v>
      </c>
      <c r="F4" s="5" t="s">
        <v>2</v>
      </c>
      <c r="G4" s="5" t="s">
        <v>5</v>
      </c>
      <c r="H4" s="5" t="s">
        <v>7</v>
      </c>
      <c r="I4" s="5" t="s">
        <v>8</v>
      </c>
      <c r="J4" s="5" t="s">
        <v>9</v>
      </c>
      <c r="K4" s="5" t="s">
        <v>14</v>
      </c>
    </row>
    <row r="5" spans="1:11">
      <c r="A5" s="11">
        <v>1</v>
      </c>
      <c r="B5" s="3" t="s">
        <v>0</v>
      </c>
      <c r="C5" s="3" t="s">
        <v>61</v>
      </c>
      <c r="D5" s="3" t="s">
        <v>10</v>
      </c>
      <c r="E5" s="3" t="s">
        <v>11</v>
      </c>
      <c r="F5" s="3">
        <v>1</v>
      </c>
      <c r="G5" s="3">
        <v>18</v>
      </c>
      <c r="H5" s="3">
        <f>F5*G5</f>
        <v>18</v>
      </c>
      <c r="I5" s="3">
        <v>10</v>
      </c>
      <c r="J5" s="3" t="s">
        <v>58</v>
      </c>
      <c r="K5" s="7" t="s">
        <v>62</v>
      </c>
    </row>
    <row r="6" spans="1:11">
      <c r="A6" s="11">
        <v>2</v>
      </c>
      <c r="B6" s="3" t="s">
        <v>87</v>
      </c>
      <c r="C6" s="3" t="s">
        <v>13</v>
      </c>
      <c r="D6" s="3" t="s">
        <v>12</v>
      </c>
      <c r="E6" s="3" t="s">
        <v>88</v>
      </c>
      <c r="F6" s="3">
        <v>1</v>
      </c>
      <c r="G6" s="3">
        <v>40</v>
      </c>
      <c r="H6" s="3">
        <f t="shared" ref="H6:H24" si="0">F6*G6</f>
        <v>40</v>
      </c>
      <c r="I6" s="9">
        <v>1</v>
      </c>
      <c r="J6" s="3" t="s">
        <v>85</v>
      </c>
      <c r="K6" s="3" t="s">
        <v>86</v>
      </c>
    </row>
    <row r="7" spans="1:11">
      <c r="A7" s="11">
        <v>3</v>
      </c>
      <c r="B7" s="3" t="s">
        <v>15</v>
      </c>
      <c r="C7" s="3" t="s">
        <v>13</v>
      </c>
      <c r="D7" s="3" t="s">
        <v>16</v>
      </c>
      <c r="E7" s="3" t="s">
        <v>17</v>
      </c>
      <c r="F7" s="3">
        <v>1</v>
      </c>
      <c r="G7" s="3">
        <v>50</v>
      </c>
      <c r="H7" s="3">
        <f t="shared" si="0"/>
        <v>50</v>
      </c>
      <c r="I7" s="3">
        <v>1</v>
      </c>
      <c r="J7" s="3" t="s">
        <v>85</v>
      </c>
      <c r="K7" s="3" t="s">
        <v>89</v>
      </c>
    </row>
    <row r="8" spans="1:11">
      <c r="A8" s="11">
        <v>4</v>
      </c>
      <c r="B8" s="3" t="s">
        <v>21</v>
      </c>
      <c r="C8" s="3" t="s">
        <v>13</v>
      </c>
      <c r="D8" s="3" t="s">
        <v>16</v>
      </c>
      <c r="E8" s="3" t="s">
        <v>97</v>
      </c>
      <c r="F8" s="3">
        <v>2</v>
      </c>
      <c r="G8" s="3">
        <v>50</v>
      </c>
      <c r="H8" s="3">
        <f t="shared" si="0"/>
        <v>100</v>
      </c>
      <c r="I8" s="3">
        <v>1</v>
      </c>
      <c r="J8" s="3" t="s">
        <v>18</v>
      </c>
      <c r="K8" s="3" t="s">
        <v>19</v>
      </c>
    </row>
    <row r="9" spans="1:11">
      <c r="A9" s="11">
        <v>5</v>
      </c>
      <c r="B9" s="3" t="s">
        <v>20</v>
      </c>
      <c r="C9" s="3" t="s">
        <v>22</v>
      </c>
      <c r="D9" s="3" t="s">
        <v>16</v>
      </c>
      <c r="E9" s="3" t="s">
        <v>23</v>
      </c>
      <c r="F9" s="3">
        <v>4</v>
      </c>
      <c r="G9" s="3">
        <f>250/20</f>
        <v>12.5</v>
      </c>
      <c r="H9" s="3">
        <f t="shared" si="0"/>
        <v>50</v>
      </c>
      <c r="I9" s="3">
        <v>10</v>
      </c>
      <c r="J9" s="3" t="s">
        <v>18</v>
      </c>
      <c r="K9" s="7" t="s">
        <v>64</v>
      </c>
    </row>
    <row r="10" spans="1:11">
      <c r="A10" s="11">
        <v>6</v>
      </c>
      <c r="B10" s="3" t="s">
        <v>24</v>
      </c>
      <c r="C10" s="3" t="s">
        <v>25</v>
      </c>
      <c r="D10" s="3" t="s">
        <v>16</v>
      </c>
      <c r="E10" s="3" t="s">
        <v>26</v>
      </c>
      <c r="F10" s="3">
        <v>6</v>
      </c>
      <c r="G10" s="3">
        <f>100/200</f>
        <v>0.5</v>
      </c>
      <c r="H10" s="3">
        <f t="shared" si="0"/>
        <v>3</v>
      </c>
      <c r="I10" s="3">
        <v>200</v>
      </c>
      <c r="J10" s="3" t="s">
        <v>18</v>
      </c>
      <c r="K10" s="7" t="s">
        <v>63</v>
      </c>
    </row>
    <row r="11" spans="1:11">
      <c r="A11" s="11">
        <v>7</v>
      </c>
      <c r="B11" s="3" t="s">
        <v>30</v>
      </c>
      <c r="C11" s="3" t="s">
        <v>27</v>
      </c>
      <c r="D11" s="3" t="s">
        <v>16</v>
      </c>
      <c r="E11" s="3" t="s">
        <v>107</v>
      </c>
      <c r="F11" s="3">
        <v>0</v>
      </c>
      <c r="G11" s="3">
        <f>200/100</f>
        <v>2</v>
      </c>
      <c r="H11" s="3">
        <f t="shared" si="0"/>
        <v>0</v>
      </c>
      <c r="I11" s="3">
        <v>100</v>
      </c>
      <c r="J11" s="3" t="s">
        <v>18</v>
      </c>
      <c r="K11" s="7" t="s">
        <v>65</v>
      </c>
    </row>
    <row r="12" spans="1:11">
      <c r="A12" s="11">
        <v>8</v>
      </c>
      <c r="B12" s="3" t="s">
        <v>29</v>
      </c>
      <c r="C12" s="3" t="s">
        <v>28</v>
      </c>
      <c r="D12" s="3" t="s">
        <v>16</v>
      </c>
      <c r="E12" s="3" t="s">
        <v>26</v>
      </c>
      <c r="F12" s="3">
        <v>2</v>
      </c>
      <c r="G12" s="3">
        <f>500/2500</f>
        <v>0.2</v>
      </c>
      <c r="H12" s="3">
        <f t="shared" si="0"/>
        <v>0.4</v>
      </c>
      <c r="I12" s="3">
        <v>2500</v>
      </c>
      <c r="J12" s="3" t="s">
        <v>18</v>
      </c>
      <c r="K12" s="7" t="s">
        <v>66</v>
      </c>
    </row>
    <row r="13" spans="1:11">
      <c r="A13" s="11">
        <v>9</v>
      </c>
      <c r="B13" s="3" t="s">
        <v>31</v>
      </c>
      <c r="C13" s="3" t="s">
        <v>32</v>
      </c>
      <c r="D13" s="3" t="s">
        <v>16</v>
      </c>
      <c r="E13" s="3" t="s">
        <v>26</v>
      </c>
      <c r="F13" s="3">
        <v>2</v>
      </c>
      <c r="G13" s="3">
        <v>5</v>
      </c>
      <c r="H13" s="3">
        <f t="shared" si="0"/>
        <v>10</v>
      </c>
      <c r="I13" s="3">
        <v>20</v>
      </c>
      <c r="J13" s="3" t="s">
        <v>79</v>
      </c>
      <c r="K13" s="8" t="s">
        <v>80</v>
      </c>
    </row>
    <row r="14" spans="1:11">
      <c r="A14" s="11">
        <v>10</v>
      </c>
      <c r="B14" s="3" t="s">
        <v>34</v>
      </c>
      <c r="C14" s="3" t="s">
        <v>35</v>
      </c>
      <c r="D14" s="3" t="s">
        <v>16</v>
      </c>
      <c r="E14" s="3" t="s">
        <v>26</v>
      </c>
      <c r="F14" s="3">
        <v>1</v>
      </c>
      <c r="G14" s="3">
        <v>5</v>
      </c>
      <c r="H14" s="3">
        <f t="shared" si="0"/>
        <v>5</v>
      </c>
      <c r="I14" s="3">
        <v>20</v>
      </c>
      <c r="J14" s="3" t="s">
        <v>79</v>
      </c>
      <c r="K14" s="8" t="s">
        <v>78</v>
      </c>
    </row>
    <row r="15" spans="1:11">
      <c r="A15" s="11">
        <v>11</v>
      </c>
      <c r="B15" s="3" t="s">
        <v>36</v>
      </c>
      <c r="C15" s="3" t="s">
        <v>67</v>
      </c>
      <c r="D15" s="3" t="s">
        <v>83</v>
      </c>
      <c r="E15" s="3" t="s">
        <v>26</v>
      </c>
      <c r="F15" s="3">
        <v>2</v>
      </c>
      <c r="G15" s="3">
        <f>100/25</f>
        <v>4</v>
      </c>
      <c r="H15" s="3">
        <f t="shared" si="0"/>
        <v>8</v>
      </c>
      <c r="I15" s="3">
        <v>25</v>
      </c>
      <c r="J15" s="3" t="s">
        <v>18</v>
      </c>
      <c r="K15" s="7" t="s">
        <v>68</v>
      </c>
    </row>
    <row r="16" spans="1:11">
      <c r="A16" s="11">
        <v>12</v>
      </c>
      <c r="B16" s="3" t="s">
        <v>111</v>
      </c>
      <c r="C16" s="3" t="s">
        <v>115</v>
      </c>
      <c r="D16" s="3" t="s">
        <v>117</v>
      </c>
      <c r="E16" s="3" t="s">
        <v>118</v>
      </c>
      <c r="F16" s="3">
        <v>1</v>
      </c>
      <c r="G16" s="3">
        <v>10</v>
      </c>
      <c r="H16" s="3">
        <f t="shared" si="0"/>
        <v>10</v>
      </c>
      <c r="I16" s="3">
        <v>20</v>
      </c>
      <c r="J16" s="3" t="s">
        <v>18</v>
      </c>
      <c r="K16" s="7" t="s">
        <v>116</v>
      </c>
    </row>
    <row r="17" spans="1:11">
      <c r="A17" s="11">
        <v>13</v>
      </c>
      <c r="B17" s="6" t="s">
        <v>112</v>
      </c>
      <c r="C17" s="6" t="s">
        <v>37</v>
      </c>
      <c r="D17" s="6" t="s">
        <v>84</v>
      </c>
      <c r="E17" s="6" t="s">
        <v>40</v>
      </c>
      <c r="F17" s="6">
        <v>1</v>
      </c>
      <c r="G17" s="3">
        <f>200/20</f>
        <v>10</v>
      </c>
      <c r="H17" s="3">
        <f t="shared" si="0"/>
        <v>10</v>
      </c>
      <c r="I17" s="3">
        <v>20</v>
      </c>
      <c r="J17" s="3" t="s">
        <v>18</v>
      </c>
      <c r="K17" s="7" t="s">
        <v>69</v>
      </c>
    </row>
    <row r="18" spans="1:11">
      <c r="A18" s="11">
        <v>14</v>
      </c>
      <c r="B18" s="6" t="s">
        <v>113</v>
      </c>
      <c r="C18" s="6" t="s">
        <v>38</v>
      </c>
      <c r="D18" s="6" t="s">
        <v>84</v>
      </c>
      <c r="E18" s="6" t="s">
        <v>41</v>
      </c>
      <c r="F18" s="6">
        <v>1</v>
      </c>
      <c r="G18" s="3">
        <f>200/20</f>
        <v>10</v>
      </c>
      <c r="H18" s="3">
        <f t="shared" si="0"/>
        <v>10</v>
      </c>
      <c r="I18" s="3">
        <v>20</v>
      </c>
      <c r="J18" s="3" t="s">
        <v>18</v>
      </c>
      <c r="K18" s="7" t="s">
        <v>70</v>
      </c>
    </row>
    <row r="19" spans="1:11">
      <c r="A19" s="11">
        <v>15</v>
      </c>
      <c r="B19" s="6" t="s">
        <v>114</v>
      </c>
      <c r="C19" s="6" t="s">
        <v>39</v>
      </c>
      <c r="D19" s="6" t="s">
        <v>84</v>
      </c>
      <c r="E19" s="6" t="s">
        <v>42</v>
      </c>
      <c r="F19" s="6">
        <v>1</v>
      </c>
      <c r="G19" s="3">
        <f>200/20</f>
        <v>10</v>
      </c>
      <c r="H19" s="3">
        <f t="shared" si="0"/>
        <v>10</v>
      </c>
      <c r="I19" s="3">
        <v>20</v>
      </c>
      <c r="J19" s="3" t="s">
        <v>18</v>
      </c>
      <c r="K19" s="7" t="s">
        <v>71</v>
      </c>
    </row>
    <row r="20" spans="1:11">
      <c r="A20" s="11">
        <v>16</v>
      </c>
      <c r="B20" s="6" t="s">
        <v>43</v>
      </c>
      <c r="C20" s="6" t="s">
        <v>72</v>
      </c>
      <c r="D20" s="6" t="s">
        <v>81</v>
      </c>
      <c r="E20" s="10" t="s">
        <v>44</v>
      </c>
      <c r="F20" s="6">
        <v>0</v>
      </c>
      <c r="G20" s="3">
        <f>200/4</f>
        <v>50</v>
      </c>
      <c r="H20" s="3">
        <f t="shared" si="0"/>
        <v>0</v>
      </c>
      <c r="I20" s="3">
        <v>4</v>
      </c>
      <c r="J20" s="3" t="s">
        <v>18</v>
      </c>
      <c r="K20" s="7" t="s">
        <v>73</v>
      </c>
    </row>
    <row r="21" spans="1:11">
      <c r="A21" s="11">
        <v>17</v>
      </c>
      <c r="B21" s="6" t="s">
        <v>45</v>
      </c>
      <c r="C21" s="6" t="s">
        <v>46</v>
      </c>
      <c r="D21" s="6" t="s">
        <v>82</v>
      </c>
      <c r="E21" s="6" t="s">
        <v>106</v>
      </c>
      <c r="F21" s="6">
        <v>1</v>
      </c>
      <c r="G21" s="3">
        <v>34</v>
      </c>
      <c r="H21" s="3">
        <f t="shared" si="0"/>
        <v>34</v>
      </c>
      <c r="I21" s="3">
        <v>20</v>
      </c>
      <c r="J21" s="3" t="s">
        <v>58</v>
      </c>
      <c r="K21" s="3" t="s">
        <v>74</v>
      </c>
    </row>
    <row r="22" spans="1:11">
      <c r="A22" s="11">
        <v>18</v>
      </c>
      <c r="B22" s="6" t="s">
        <v>47</v>
      </c>
      <c r="C22" s="6" t="s">
        <v>50</v>
      </c>
      <c r="D22" s="6" t="s">
        <v>51</v>
      </c>
      <c r="E22" s="6" t="s">
        <v>53</v>
      </c>
      <c r="F22" s="6">
        <v>1</v>
      </c>
      <c r="G22" s="3">
        <v>37</v>
      </c>
      <c r="H22" s="3">
        <f t="shared" si="0"/>
        <v>37</v>
      </c>
      <c r="I22" s="3">
        <v>10</v>
      </c>
      <c r="J22" s="3" t="s">
        <v>58</v>
      </c>
      <c r="K22" s="3" t="s">
        <v>75</v>
      </c>
    </row>
    <row r="23" spans="1:11">
      <c r="A23" s="11">
        <v>19</v>
      </c>
      <c r="B23" s="6" t="s">
        <v>48</v>
      </c>
      <c r="C23" s="6" t="s">
        <v>55</v>
      </c>
      <c r="D23" s="6" t="s">
        <v>52</v>
      </c>
      <c r="E23" s="6" t="s">
        <v>54</v>
      </c>
      <c r="F23" s="6">
        <v>1</v>
      </c>
      <c r="G23" s="3">
        <v>48</v>
      </c>
      <c r="H23" s="3">
        <f t="shared" si="0"/>
        <v>48</v>
      </c>
      <c r="I23" s="3">
        <v>5</v>
      </c>
      <c r="J23" s="3" t="s">
        <v>58</v>
      </c>
      <c r="K23" s="3" t="s">
        <v>76</v>
      </c>
    </row>
    <row r="24" spans="1:11" ht="13.5">
      <c r="A24" s="11">
        <v>20</v>
      </c>
      <c r="B24" s="6" t="s">
        <v>49</v>
      </c>
      <c r="C24" s="6" t="s">
        <v>56</v>
      </c>
      <c r="D24" s="6" t="s">
        <v>52</v>
      </c>
      <c r="E24" s="6" t="s">
        <v>57</v>
      </c>
      <c r="F24" s="6">
        <v>1</v>
      </c>
      <c r="G24">
        <v>468</v>
      </c>
      <c r="H24" s="3">
        <f t="shared" si="0"/>
        <v>468</v>
      </c>
      <c r="I24" s="3">
        <v>10</v>
      </c>
      <c r="J24" s="3" t="s">
        <v>59</v>
      </c>
      <c r="K24" s="3" t="s">
        <v>77</v>
      </c>
    </row>
    <row r="25" spans="1:11">
      <c r="G25" s="5" t="s">
        <v>110</v>
      </c>
      <c r="H25" s="3">
        <f>SUM(H5:H24)</f>
        <v>911.4</v>
      </c>
    </row>
    <row r="26" spans="1:11">
      <c r="A26" s="1" t="s">
        <v>91</v>
      </c>
    </row>
    <row r="27" spans="1:11">
      <c r="A27" s="5" t="s">
        <v>109</v>
      </c>
      <c r="B27" s="5" t="s">
        <v>3</v>
      </c>
      <c r="C27" s="5" t="s">
        <v>6</v>
      </c>
      <c r="D27" s="5" t="s">
        <v>33</v>
      </c>
      <c r="E27" s="5" t="s">
        <v>4</v>
      </c>
      <c r="F27" s="5" t="s">
        <v>2</v>
      </c>
      <c r="G27" s="5" t="s">
        <v>5</v>
      </c>
      <c r="H27" s="5" t="s">
        <v>7</v>
      </c>
      <c r="I27" s="5" t="s">
        <v>8</v>
      </c>
      <c r="J27" s="5" t="s">
        <v>9</v>
      </c>
      <c r="K27" s="5" t="s">
        <v>14</v>
      </c>
    </row>
    <row r="28" spans="1:11">
      <c r="A28" s="11">
        <v>20</v>
      </c>
      <c r="B28" s="3" t="s">
        <v>0</v>
      </c>
      <c r="C28" s="3" t="s">
        <v>102</v>
      </c>
      <c r="D28" s="3" t="s">
        <v>10</v>
      </c>
      <c r="E28" s="3" t="s">
        <v>92</v>
      </c>
      <c r="F28" s="3">
        <v>1</v>
      </c>
      <c r="G28" s="3">
        <v>12</v>
      </c>
      <c r="H28" s="3">
        <f>F28*G28</f>
        <v>12</v>
      </c>
      <c r="I28" s="3">
        <v>10</v>
      </c>
      <c r="J28" s="3" t="s">
        <v>103</v>
      </c>
      <c r="K28" s="7" t="s">
        <v>104</v>
      </c>
    </row>
    <row r="29" spans="1:11">
      <c r="A29" s="11">
        <v>21</v>
      </c>
      <c r="B29" s="3" t="s">
        <v>0</v>
      </c>
      <c r="C29" s="3" t="s">
        <v>101</v>
      </c>
      <c r="D29" s="3" t="s">
        <v>10</v>
      </c>
      <c r="E29" s="3" t="s">
        <v>93</v>
      </c>
      <c r="F29" s="3">
        <v>2</v>
      </c>
      <c r="G29" s="3">
        <v>5</v>
      </c>
      <c r="H29" s="3">
        <f t="shared" ref="H29:H31" si="1">F29*G29</f>
        <v>10</v>
      </c>
      <c r="I29" s="3">
        <v>100</v>
      </c>
      <c r="J29" s="3" t="s">
        <v>103</v>
      </c>
      <c r="K29" s="7" t="s">
        <v>105</v>
      </c>
    </row>
    <row r="30" spans="1:11">
      <c r="A30" s="11">
        <v>22</v>
      </c>
      <c r="B30" s="3" t="s">
        <v>94</v>
      </c>
      <c r="C30" s="3" t="s">
        <v>99</v>
      </c>
      <c r="D30" s="3" t="s">
        <v>12</v>
      </c>
      <c r="E30" s="3" t="s">
        <v>95</v>
      </c>
      <c r="F30" s="3">
        <v>1</v>
      </c>
      <c r="G30" s="3">
        <f>100/25</f>
        <v>4</v>
      </c>
      <c r="H30" s="3">
        <f t="shared" si="1"/>
        <v>4</v>
      </c>
      <c r="I30" s="3">
        <v>25</v>
      </c>
      <c r="J30" s="3" t="s">
        <v>85</v>
      </c>
      <c r="K30" s="7" t="s">
        <v>100</v>
      </c>
    </row>
    <row r="31" spans="1:11">
      <c r="A31" s="11">
        <v>23</v>
      </c>
      <c r="B31" s="3" t="s">
        <v>96</v>
      </c>
      <c r="C31" s="3" t="s">
        <v>99</v>
      </c>
      <c r="D31" s="3" t="s">
        <v>12</v>
      </c>
      <c r="E31" s="3" t="s">
        <v>98</v>
      </c>
      <c r="F31" s="3">
        <v>1</v>
      </c>
      <c r="G31" s="3">
        <v>40</v>
      </c>
      <c r="H31" s="3">
        <f t="shared" si="1"/>
        <v>40</v>
      </c>
      <c r="I31" s="3">
        <v>1</v>
      </c>
      <c r="J31" s="3" t="s">
        <v>85</v>
      </c>
      <c r="K31" s="3" t="s">
        <v>86</v>
      </c>
    </row>
    <row r="32" spans="1:11">
      <c r="G32" s="5" t="s">
        <v>110</v>
      </c>
      <c r="H32" s="3">
        <f>SUM(H28:H31)</f>
        <v>66</v>
      </c>
    </row>
    <row r="34" spans="7:8">
      <c r="G34" s="5" t="s">
        <v>60</v>
      </c>
      <c r="H34" s="3">
        <f>H25+H32</f>
        <v>977.4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BluePulsar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2014-06-10T14:48:53Z</dcterms:modified>
</cp:coreProperties>
</file>